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195" windowHeight="4680" activeTab="2"/>
  </bookViews>
  <sheets>
    <sheet name="Elev-ark" sheetId="1" r:id="rId1"/>
    <sheet name="Beregning" sheetId="2" state="hidden" r:id="rId2"/>
    <sheet name="Rapport " sheetId="3" r:id="rId3"/>
  </sheets>
  <calcPr calcId="145621"/>
</workbook>
</file>

<file path=xl/calcChain.xml><?xml version="1.0" encoding="utf-8"?>
<calcChain xmlns="http://schemas.openxmlformats.org/spreadsheetml/2006/main">
  <c r="D4" i="3" l="1"/>
  <c r="D6" i="3"/>
  <c r="D8" i="3"/>
  <c r="D7" i="3"/>
  <c r="D9" i="3"/>
  <c r="D5" i="3"/>
  <c r="N9" i="2" l="1"/>
  <c r="H16" i="2" s="1"/>
  <c r="N8" i="2"/>
  <c r="H11" i="2" s="1"/>
  <c r="N7" i="2"/>
  <c r="H12" i="2" s="1"/>
  <c r="N6" i="2"/>
  <c r="H10" i="2" s="1"/>
  <c r="N5" i="2"/>
  <c r="H17" i="2" s="1"/>
  <c r="N4" i="2"/>
  <c r="H13" i="2" s="1"/>
  <c r="N3" i="2"/>
  <c r="H14" i="2" s="1"/>
  <c r="N2" i="2"/>
  <c r="H15" i="2" s="1"/>
  <c r="L9" i="2"/>
  <c r="G15" i="2" s="1"/>
  <c r="L8" i="2"/>
  <c r="G16" i="2" s="1"/>
  <c r="L7" i="2"/>
  <c r="G10" i="2" s="1"/>
  <c r="L6" i="2"/>
  <c r="G12" i="2" s="1"/>
  <c r="L5" i="2"/>
  <c r="G11" i="2" s="1"/>
  <c r="L4" i="2"/>
  <c r="G14" i="2" s="1"/>
  <c r="L3" i="2"/>
  <c r="G17" i="2" s="1"/>
  <c r="L2" i="2"/>
  <c r="G13" i="2" s="1"/>
  <c r="J9" i="2"/>
  <c r="F17" i="2" s="1"/>
  <c r="J8" i="2"/>
  <c r="F13" i="2" s="1"/>
  <c r="J7" i="2"/>
  <c r="F10" i="2" s="1"/>
  <c r="J6" i="2"/>
  <c r="F11" i="2" s="1"/>
  <c r="J5" i="2"/>
  <c r="F15" i="2" s="1"/>
  <c r="J4" i="2"/>
  <c r="F14" i="2" s="1"/>
  <c r="J3" i="2"/>
  <c r="F16" i="2" s="1"/>
  <c r="J2" i="2"/>
  <c r="H9" i="2"/>
  <c r="E16" i="2" s="1"/>
  <c r="H8" i="2"/>
  <c r="E17" i="2" s="1"/>
  <c r="H7" i="2"/>
  <c r="E12" i="2" s="1"/>
  <c r="H6" i="2"/>
  <c r="E14" i="2" s="1"/>
  <c r="H5" i="2"/>
  <c r="E13" i="2" s="1"/>
  <c r="H4" i="2"/>
  <c r="E11" i="2" s="1"/>
  <c r="H3" i="2"/>
  <c r="E10" i="2" s="1"/>
  <c r="H2" i="2"/>
  <c r="E15" i="2" s="1"/>
  <c r="F9" i="2"/>
  <c r="D16" i="2" s="1"/>
  <c r="F8" i="2"/>
  <c r="D10" i="2" s="1"/>
  <c r="F7" i="2"/>
  <c r="D12" i="2" s="1"/>
  <c r="F6" i="2"/>
  <c r="D15" i="2" s="1"/>
  <c r="F5" i="2"/>
  <c r="D11" i="2" s="1"/>
  <c r="F4" i="2"/>
  <c r="D14" i="2" s="1"/>
  <c r="F3" i="2"/>
  <c r="D13" i="2" s="1"/>
  <c r="F2" i="2"/>
  <c r="D17" i="2" s="1"/>
  <c r="D9" i="2"/>
  <c r="C13" i="2" s="1"/>
  <c r="D8" i="2"/>
  <c r="C15" i="2" s="1"/>
  <c r="D7" i="2"/>
  <c r="C11" i="2" s="1"/>
  <c r="D6" i="2"/>
  <c r="C12" i="2" s="1"/>
  <c r="D5" i="2"/>
  <c r="C14" i="2" s="1"/>
  <c r="D4" i="2"/>
  <c r="C16" i="2" s="1"/>
  <c r="D3" i="2"/>
  <c r="C17" i="2" s="1"/>
  <c r="D2" i="2"/>
  <c r="C10" i="2" s="1"/>
  <c r="B3" i="2"/>
  <c r="B17" i="2" s="1"/>
  <c r="B4" i="2"/>
  <c r="B10" i="2" s="1"/>
  <c r="B5" i="2"/>
  <c r="B12" i="2" s="1"/>
  <c r="B6" i="2"/>
  <c r="B14" i="2" s="1"/>
  <c r="B7" i="2"/>
  <c r="B13" i="2" s="1"/>
  <c r="B8" i="2"/>
  <c r="B11" i="2" s="1"/>
  <c r="B9" i="2"/>
  <c r="B16" i="2" s="1"/>
  <c r="B2" i="2"/>
  <c r="B15" i="2" s="1"/>
  <c r="I13" i="2" l="1"/>
  <c r="I17" i="2"/>
  <c r="I14" i="2"/>
  <c r="I16" i="2"/>
  <c r="I15" i="2"/>
  <c r="F12" i="2"/>
  <c r="I12" i="2" s="1"/>
  <c r="I11" i="2"/>
  <c r="I10" i="2"/>
  <c r="I18" i="2" l="1"/>
  <c r="J15" i="2" s="1"/>
  <c r="E8" i="3" s="1"/>
  <c r="J16" i="2" l="1"/>
  <c r="E7" i="3" s="1"/>
  <c r="J14" i="2"/>
  <c r="E6" i="3" s="1"/>
  <c r="J11" i="2"/>
  <c r="E4" i="3" s="1"/>
  <c r="J10" i="2"/>
  <c r="E5" i="3" s="1"/>
  <c r="J13" i="2"/>
  <c r="E3" i="3" s="1"/>
  <c r="J17" i="2"/>
  <c r="E9" i="3" s="1"/>
  <c r="J12" i="2"/>
  <c r="E2" i="3" s="1"/>
  <c r="C7" i="3" l="1"/>
  <c r="J18" i="2"/>
  <c r="C8" i="3" l="1"/>
  <c r="C9" i="3"/>
</calcChain>
</file>

<file path=xl/sharedStrings.xml><?xml version="1.0" encoding="utf-8"?>
<sst xmlns="http://schemas.openxmlformats.org/spreadsheetml/2006/main" count="101" uniqueCount="97">
  <si>
    <t>1. Jeg er til at regne med i forhold til at se hvilket arbejde, der skal organiseres</t>
  </si>
  <si>
    <t>2. Jeg samler fejl og mangler op, som andre har overset.</t>
  </si>
  <si>
    <t>3. Jeg reagerer voldsomt på møder, der går ud af en tangent og mister fokus.</t>
  </si>
  <si>
    <t>4. Jeg kommer med originale forslag.</t>
  </si>
  <si>
    <t>5. Jeg analyserer andres ideer objektivt i forhold til både fordele og ulemper.</t>
  </si>
  <si>
    <t>6. Jeg er ivrig for at finde frem til de nyeste ideer og udviklinger.</t>
  </si>
  <si>
    <t>7. Jeg har talent for at organisere mennesker.</t>
  </si>
  <si>
    <t>8. Jeg er altid klar til at støtte gode forslag, som kan hjælpe til at løse et problem.</t>
  </si>
  <si>
    <t>1. Jeg vil gerne have stor indflydelse på beslutningstagningen.</t>
  </si>
  <si>
    <t>2. Jeg finder mig til rette, når opgaver kræver opmærksomhed og koncentration.</t>
  </si>
  <si>
    <t>3. Jeg hjælper gerne mit team med at løse problemer.</t>
  </si>
  <si>
    <t>4. Jeg kan lide at lave kritisk bedømmelser af alternative løsninger.</t>
  </si>
  <si>
    <t>5. Jeg er kreativ i problemløsningsfasen.</t>
  </si>
  <si>
    <t>6. Jeg nyder at forene forskellige synsvinkler.</t>
  </si>
  <si>
    <t>7. Jeg er mere interesseret i praktiske tiltag end at få nye ideer.</t>
  </si>
  <si>
    <t>8. Jeg nyder at belyse forskellige synsvinkler og teknikker.</t>
  </si>
  <si>
    <t>1. Jeg holder nøje øje med områder, hvor problemer kan opstå.</t>
  </si>
  <si>
    <t>2. Jeg udforsker ideer, som kan have en større anvendelse end i den foreliggende opgave.</t>
  </si>
  <si>
    <t>3. Jeg kan bedst lide at opveje og evaluere en del forslag inden jeg vælger.</t>
  </si>
  <si>
    <t>4. Jeg kan koordinere og bruge andre menneskers evner og talenter på en produktiv måde.</t>
  </si>
  <si>
    <t>5. Jeg bevarer en rolig systematisk tilgang uanset problemer.</t>
  </si>
  <si>
    <t>6. Jeg anvender ofte en ny tilgang til et vedvarende problem.</t>
  </si>
  <si>
    <t>7. Jeg er klar til at fremføre mine ideer aggressivt, hvis det er nødvendigt.</t>
  </si>
  <si>
    <t>8. Jeg er klar til at hjælpe, når det er muligt.</t>
  </si>
  <si>
    <t>1. Jeg er ivrig for at se, om der er noget svagt ved min opgave eller mål.</t>
  </si>
  <si>
    <t>2. Jeg er ikke tilbageholden for at fremføre mine egne ideer i en diskussion.</t>
  </si>
  <si>
    <t>3. Jeg kan arbejde med alle mennesker under den forudsætning, at de har noget at bidrage med.</t>
  </si>
  <si>
    <t>4. Jeg gør noget ud af at følge op på spændende ideer og mennesker.</t>
  </si>
  <si>
    <t>5. Jeg kan normalt finde et argument til at afvise uholdbare forslag.</t>
  </si>
  <si>
    <t>6. Jeg har en tendens til at se helheder, hvor andre ser elementer.</t>
  </si>
  <si>
    <t>7. At have travlt giver mig tilfredshed.</t>
  </si>
  <si>
    <t>8. Jeg er interesseret i at lære folk bedre at kende.</t>
  </si>
  <si>
    <t>A</t>
  </si>
  <si>
    <t>B</t>
  </si>
  <si>
    <t>C</t>
  </si>
  <si>
    <t>D</t>
  </si>
  <si>
    <t>At søge tilfredshed gennem mit arbejde</t>
  </si>
  <si>
    <t>Når du arbejder sammen med andre om et projekt</t>
  </si>
  <si>
    <t>Når teamet prøver at løse et specielt vanskeligt problem</t>
  </si>
  <si>
    <t>At udføre mit daglige arbejde</t>
  </si>
  <si>
    <t>E</t>
  </si>
  <si>
    <t>F</t>
  </si>
  <si>
    <t>G</t>
  </si>
  <si>
    <t>Hvis jeg pludselig får en svær opgave med en kort deadline og i samarbejde med fremmede mennesker.</t>
  </si>
  <si>
    <t>1.  På grund af min opfindsomhed bliver jeg ofte frustreret over at arbejde i grupper.</t>
  </si>
  <si>
    <t>2. Mine personlige evner er meget brugbare, når vi skal nå til enighed.</t>
  </si>
  <si>
    <t>3. Mine følelser påvirker sjældent mine beslutninger.</t>
  </si>
  <si>
    <t xml:space="preserve">4. Jeg arbejder på at opbygge en effektiv struktur. </t>
  </si>
  <si>
    <t>5. Jeg kan arbejde godt sammen med folk, som er forskellige i deres personlige kvaliteter og syn.</t>
  </si>
  <si>
    <t>6. Jeg står ikke i vejen for at være upopulær, hvis det hjælper mig med at få mine ideer igennem i en gruppe.</t>
  </si>
  <si>
    <t>7. Jeg kender ofte nogen, hvis specialiserede viden er meget brugbar.</t>
  </si>
  <si>
    <t>8. Jeg har udviklet en naturlig flair for vigtighed.</t>
  </si>
  <si>
    <t>Når jeg pludselig bliver bedt om at overveje et nyt projekt</t>
  </si>
  <si>
    <t>At bidrage til gruppearbejde i almindelighed</t>
  </si>
  <si>
    <t>1. Jeg begynder at se efter mulige ideer og løsninger.</t>
  </si>
  <si>
    <t>2. Jeg koncentrerer mig om at fuldføre og forbedre nuværende projekter før jeg starter.</t>
  </si>
  <si>
    <t>3. Jeg går analytisk til værks.</t>
  </si>
  <si>
    <t>4. Jeg er i stand til at hævde mig for at få andre mennesker involveret, hvis det er nødvendigt.</t>
  </si>
  <si>
    <t>5. Jeg er i stand til at se på de fleste situationer selvstændigt og innovativt.</t>
  </si>
  <si>
    <t>6. Jeg har ikke noget imod at tage føringen, når handling er påkrævet.</t>
  </si>
  <si>
    <t>7. Jeg reagerer positivt på mine kollegaers initiativer.</t>
  </si>
  <si>
    <t>8. Jeg har svært ved at gå ind i et job, hvor målene ikke er klart defineret.</t>
  </si>
  <si>
    <t>1. Jeg synes at jeg har et talent for at finde frem til de tiltag, der kan give et bredt syn.</t>
  </si>
  <si>
    <t>2. Mine bedømmelser tager måske tid men rammer næsten altid plet</t>
  </si>
  <si>
    <t>3. En bred viste af personlig kontakt er vigtig for min arbejdsstil.</t>
  </si>
  <si>
    <t>4. Jeg har talent for at få detaljerne med.</t>
  </si>
  <si>
    <t>nr</t>
  </si>
  <si>
    <t>Idemand</t>
  </si>
  <si>
    <t>Koordinator</t>
  </si>
  <si>
    <t>Afslutter</t>
  </si>
  <si>
    <t>Analysator</t>
  </si>
  <si>
    <t>Opstarter</t>
  </si>
  <si>
    <t>Organisator</t>
  </si>
  <si>
    <t>Formidler</t>
  </si>
  <si>
    <t>5. Jeg forsøger at få mit præg i gruppemøder.</t>
  </si>
  <si>
    <t>6. Jeg kan se, hvordan mine ideer og teknikker kan bruges i nye forhold.</t>
  </si>
  <si>
    <t>7. Jeg kan se alle sider af et argument og vælger, så det er accepteret af alle.</t>
  </si>
  <si>
    <t>8. Jeg kommer godt ud af det med andre og arbejder godt sammen i et team.</t>
  </si>
  <si>
    <t>Kontaktskaber</t>
  </si>
  <si>
    <t>Begavet, kreativ og idérig. Ser vanskelige problemstillinger fra nye vinkler.</t>
  </si>
  <si>
    <t>Kan være svag i sin kommunikation med andre. Glemsom og ikke praktisk anlagt. Kritikfølsom.</t>
  </si>
  <si>
    <t>Udadvendt, entusiastisk, nysgerrig og meddelsom. Undersøger muligheder. Skaber kontakter</t>
  </si>
  <si>
    <t>Flygtig. Taber let interessen, når den første entusiasme har lagt sig. Taler meget.</t>
  </si>
  <si>
    <t>Beskrivelse af rollen og bidraget til teamarbejdet</t>
  </si>
  <si>
    <t>Tilladelige svagheder, der kan følge med rollen</t>
  </si>
  <si>
    <t>Moden, selvsikker og tillidsfuld. Kan prioritere. Klargør mål og frembringer beslutninger. Har øje for andres talenter.</t>
  </si>
  <si>
    <t>Kan have en tendens til at manipulere og være imperiebygger. Ikke nødvendigvis den mest vidende i teamet.</t>
  </si>
  <si>
    <t>Dynamisk, højt gearet og rastløs. Udfordrer og skaber pres, finder veje uden om forhindringer.</t>
  </si>
  <si>
    <t>Kan have et heftigt temperament. Er utålmodig, påståelig og stædig. Kan virke provokerende.</t>
  </si>
  <si>
    <t>Analytisk, nøgtern og objektiv. Præcis dømmekraft. Ser alle rationelle aspekter af en sag.</t>
  </si>
  <si>
    <t>Opfattes ofte som meget direkte, kritisk og skeptisk. Noget træg og ikke så inspirerende for andre.</t>
  </si>
  <si>
    <t>Socialt orienteret, udadvendt og skarpt iagttagende. Sensitiv, diplomatisk og fleksibel. God lytter. Undgår gnidninger og skaber et godt klima.</t>
  </si>
  <si>
    <t>Kan være ubeslutsom og usikker i afgørende situationer. Kan være overfølsom.</t>
  </si>
  <si>
    <t>Disciplineret, pålidelig og loyal. Effektiv i gennemførende faser. Realistisk og praktisk.</t>
  </si>
  <si>
    <t>Noget ufleksibel. Reagerer langsomt overfor nye muligheder og er langsom i sin tilpasning.</t>
  </si>
  <si>
    <t>Omhyggelig og samvittighedsfuld. Leder efter fejl og forglemmelser. Perfektionistisk, vedholdende og præcis.</t>
  </si>
  <si>
    <t>Kan have en tendens til at bekymre sig unødvendigt. Emsig samt bange for at begå fejl. Utilbøjelig til at delegere.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</si>
</sst>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6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3" xfId="0" applyFont="1" applyBorder="1" applyAlignment="1"/>
    <xf numFmtId="0" fontId="10" fillId="0" borderId="3" xfId="0" applyFont="1" applyBorder="1" applyAlignment="1"/>
    <xf numFmtId="0" fontId="11" fillId="0" borderId="3" xfId="0" applyFont="1" applyBorder="1" applyAlignment="1"/>
    <xf numFmtId="0" fontId="12" fillId="0" borderId="3" xfId="0" applyFont="1" applyBorder="1" applyAlignment="1"/>
    <xf numFmtId="0" fontId="12" fillId="0" borderId="4" xfId="0" applyFont="1" applyBorder="1" applyAlignment="1"/>
    <xf numFmtId="0" fontId="7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4" fillId="0" borderId="2" xfId="0" applyFont="1" applyBorder="1"/>
    <xf numFmtId="0" fontId="0" fillId="0" borderId="3" xfId="0" applyBorder="1"/>
    <xf numFmtId="0" fontId="4" fillId="0" borderId="5" xfId="0" applyFont="1" applyBorder="1"/>
    <xf numFmtId="0" fontId="0" fillId="0" borderId="5" xfId="0" applyFont="1" applyBorder="1"/>
    <xf numFmtId="0" fontId="4" fillId="0" borderId="7" xfId="0" applyFont="1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8" xfId="0" applyFill="1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5" xfId="0" applyBorder="1"/>
    <xf numFmtId="0" fontId="3" fillId="0" borderId="6" xfId="0" applyFont="1" applyBorder="1" applyAlignment="1">
      <alignment vertical="center" wrapText="1"/>
    </xf>
    <xf numFmtId="0" fontId="0" fillId="0" borderId="7" xfId="0" applyBorder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'Rapport '!$D$2:$D$9</c:f>
              <c:strCache>
                <c:ptCount val="8"/>
                <c:pt idx="0">
                  <c:v>Idemand</c:v>
                </c:pt>
                <c:pt idx="1">
                  <c:v>Kontaktskaber</c:v>
                </c:pt>
                <c:pt idx="2">
                  <c:v>Koordinator</c:v>
                </c:pt>
                <c:pt idx="3">
                  <c:v>Opstarter</c:v>
                </c:pt>
                <c:pt idx="4">
                  <c:v>Analysator</c:v>
                </c:pt>
                <c:pt idx="5">
                  <c:v>Formidler</c:v>
                </c:pt>
                <c:pt idx="6">
                  <c:v>Organisator</c:v>
                </c:pt>
                <c:pt idx="7">
                  <c:v>Afslutter</c:v>
                </c:pt>
              </c:strCache>
            </c:strRef>
          </c:cat>
          <c:val>
            <c:numRef>
              <c:f>'Rapport '!$E$2:$E$9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22720"/>
        <c:axId val="92857088"/>
      </c:radarChart>
      <c:catAx>
        <c:axId val="790227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2857088"/>
        <c:crosses val="autoZero"/>
        <c:auto val="1"/>
        <c:lblAlgn val="ctr"/>
        <c:lblOffset val="100"/>
        <c:noMultiLvlLbl val="0"/>
      </c:catAx>
      <c:valAx>
        <c:axId val="92857088"/>
        <c:scaling>
          <c:orientation val="minMax"/>
        </c:scaling>
        <c:delete val="0"/>
        <c:axPos val="l"/>
        <c:majorGridlines/>
        <c:numFmt formatCode="0" sourceLinked="1"/>
        <c:majorTickMark val="cross"/>
        <c:minorTickMark val="none"/>
        <c:tickLblPos val="nextTo"/>
        <c:crossAx val="7902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80962</xdr:rowOff>
    </xdr:from>
    <xdr:to>
      <xdr:col>2</xdr:col>
      <xdr:colOff>2428875</xdr:colOff>
      <xdr:row>6</xdr:row>
      <xdr:rowOff>347662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="70" zoomScaleNormal="70" workbookViewId="0">
      <selection activeCell="M2" sqref="M2:M9"/>
    </sheetView>
  </sheetViews>
  <sheetFormatPr defaultRowHeight="15" x14ac:dyDescent="0.25"/>
  <cols>
    <col min="1" max="1" width="3" customWidth="1"/>
    <col min="2" max="2" width="23.7109375" customWidth="1"/>
    <col min="3" max="3" width="3" customWidth="1"/>
    <col min="4" max="4" width="22.28515625" customWidth="1"/>
    <col min="5" max="5" width="3" customWidth="1"/>
    <col min="6" max="6" width="24.28515625" customWidth="1"/>
    <col min="7" max="7" width="3" customWidth="1"/>
    <col min="8" max="8" width="24.28515625" customWidth="1"/>
    <col min="9" max="9" width="3" customWidth="1"/>
    <col min="10" max="10" width="24.28515625" customWidth="1"/>
    <col min="11" max="11" width="3" customWidth="1"/>
    <col min="12" max="12" width="24.28515625" customWidth="1"/>
    <col min="13" max="13" width="3" customWidth="1"/>
    <col min="14" max="14" width="24.28515625" customWidth="1"/>
  </cols>
  <sheetData>
    <row r="1" spans="1:14" s="48" customFormat="1" ht="79.5" customHeight="1" x14ac:dyDescent="0.25">
      <c r="A1" s="71" t="s">
        <v>37</v>
      </c>
      <c r="B1" s="69"/>
      <c r="C1" s="69" t="s">
        <v>36</v>
      </c>
      <c r="D1" s="69"/>
      <c r="E1" s="69" t="s">
        <v>38</v>
      </c>
      <c r="F1" s="69"/>
      <c r="G1" s="69" t="s">
        <v>39</v>
      </c>
      <c r="H1" s="69"/>
      <c r="I1" s="69" t="s">
        <v>43</v>
      </c>
      <c r="J1" s="69"/>
      <c r="K1" s="69" t="s">
        <v>52</v>
      </c>
      <c r="L1" s="69"/>
      <c r="M1" s="69" t="s">
        <v>53</v>
      </c>
      <c r="N1" s="70"/>
    </row>
    <row r="2" spans="1:14" ht="54" customHeight="1" x14ac:dyDescent="0.25">
      <c r="A2" s="49"/>
      <c r="B2" s="2" t="s">
        <v>0</v>
      </c>
      <c r="C2" s="1"/>
      <c r="D2" s="2" t="s">
        <v>8</v>
      </c>
      <c r="E2" s="1"/>
      <c r="F2" s="2" t="s">
        <v>16</v>
      </c>
      <c r="G2" s="1"/>
      <c r="H2" s="2" t="s">
        <v>24</v>
      </c>
      <c r="I2" s="1"/>
      <c r="J2" s="2" t="s">
        <v>44</v>
      </c>
      <c r="K2" s="1"/>
      <c r="L2" s="2" t="s">
        <v>54</v>
      </c>
      <c r="M2" s="1"/>
      <c r="N2" s="50" t="s">
        <v>62</v>
      </c>
    </row>
    <row r="3" spans="1:14" ht="54" customHeight="1" x14ac:dyDescent="0.25">
      <c r="A3" s="49"/>
      <c r="B3" s="2" t="s">
        <v>1</v>
      </c>
      <c r="C3" s="1"/>
      <c r="D3" s="2" t="s">
        <v>9</v>
      </c>
      <c r="E3" s="1"/>
      <c r="F3" s="2" t="s">
        <v>17</v>
      </c>
      <c r="G3" s="1"/>
      <c r="H3" s="2" t="s">
        <v>25</v>
      </c>
      <c r="I3" s="1"/>
      <c r="J3" s="2" t="s">
        <v>45</v>
      </c>
      <c r="K3" s="1"/>
      <c r="L3" s="2" t="s">
        <v>55</v>
      </c>
      <c r="M3" s="1"/>
      <c r="N3" s="50" t="s">
        <v>63</v>
      </c>
    </row>
    <row r="4" spans="1:14" ht="54" customHeight="1" x14ac:dyDescent="0.25">
      <c r="A4" s="49"/>
      <c r="B4" s="2" t="s">
        <v>2</v>
      </c>
      <c r="C4" s="1"/>
      <c r="D4" s="2" t="s">
        <v>10</v>
      </c>
      <c r="E4" s="1"/>
      <c r="F4" s="2" t="s">
        <v>18</v>
      </c>
      <c r="G4" s="1"/>
      <c r="H4" s="2" t="s">
        <v>26</v>
      </c>
      <c r="I4" s="1"/>
      <c r="J4" s="2" t="s">
        <v>46</v>
      </c>
      <c r="K4" s="1"/>
      <c r="L4" s="2" t="s">
        <v>56</v>
      </c>
      <c r="M4" s="1"/>
      <c r="N4" s="50" t="s">
        <v>64</v>
      </c>
    </row>
    <row r="5" spans="1:14" ht="55.5" customHeight="1" x14ac:dyDescent="0.25">
      <c r="A5" s="49"/>
      <c r="B5" s="2" t="s">
        <v>3</v>
      </c>
      <c r="C5" s="1"/>
      <c r="D5" s="2" t="s">
        <v>11</v>
      </c>
      <c r="E5" s="1"/>
      <c r="F5" s="2" t="s">
        <v>19</v>
      </c>
      <c r="G5" s="1"/>
      <c r="H5" s="2" t="s">
        <v>27</v>
      </c>
      <c r="I5" s="1"/>
      <c r="J5" s="2" t="s">
        <v>47</v>
      </c>
      <c r="K5" s="1"/>
      <c r="L5" s="2" t="s">
        <v>57</v>
      </c>
      <c r="M5" s="1"/>
      <c r="N5" s="50" t="s">
        <v>65</v>
      </c>
    </row>
    <row r="6" spans="1:14" ht="51" x14ac:dyDescent="0.25">
      <c r="A6" s="49"/>
      <c r="B6" s="2" t="s">
        <v>4</v>
      </c>
      <c r="C6" s="1"/>
      <c r="D6" s="2" t="s">
        <v>12</v>
      </c>
      <c r="E6" s="1"/>
      <c r="F6" s="2" t="s">
        <v>20</v>
      </c>
      <c r="G6" s="1"/>
      <c r="H6" s="2" t="s">
        <v>28</v>
      </c>
      <c r="I6" s="1"/>
      <c r="J6" s="2" t="s">
        <v>48</v>
      </c>
      <c r="K6" s="1"/>
      <c r="L6" s="2" t="s">
        <v>58</v>
      </c>
      <c r="M6" s="1"/>
      <c r="N6" s="50" t="s">
        <v>74</v>
      </c>
    </row>
    <row r="7" spans="1:14" ht="51" x14ac:dyDescent="0.25">
      <c r="A7" s="49"/>
      <c r="B7" s="2" t="s">
        <v>5</v>
      </c>
      <c r="C7" s="1"/>
      <c r="D7" s="2" t="s">
        <v>13</v>
      </c>
      <c r="E7" s="1"/>
      <c r="F7" s="2" t="s">
        <v>21</v>
      </c>
      <c r="G7" s="1"/>
      <c r="H7" s="2" t="s">
        <v>29</v>
      </c>
      <c r="I7" s="1"/>
      <c r="J7" s="2" t="s">
        <v>49</v>
      </c>
      <c r="K7" s="1"/>
      <c r="L7" s="2" t="s">
        <v>59</v>
      </c>
      <c r="M7" s="1"/>
      <c r="N7" s="50" t="s">
        <v>75</v>
      </c>
    </row>
    <row r="8" spans="1:14" ht="42.75" customHeight="1" x14ac:dyDescent="0.25">
      <c r="A8" s="49"/>
      <c r="B8" s="2" t="s">
        <v>6</v>
      </c>
      <c r="C8" s="1"/>
      <c r="D8" s="2" t="s">
        <v>14</v>
      </c>
      <c r="E8" s="1"/>
      <c r="F8" s="2" t="s">
        <v>22</v>
      </c>
      <c r="G8" s="1"/>
      <c r="H8" s="2" t="s">
        <v>30</v>
      </c>
      <c r="I8" s="1"/>
      <c r="J8" s="2" t="s">
        <v>50</v>
      </c>
      <c r="K8" s="1"/>
      <c r="L8" s="2" t="s">
        <v>60</v>
      </c>
      <c r="M8" s="1"/>
      <c r="N8" s="50" t="s">
        <v>76</v>
      </c>
    </row>
    <row r="9" spans="1:14" ht="54" customHeight="1" thickBot="1" x14ac:dyDescent="0.3">
      <c r="A9" s="51"/>
      <c r="B9" s="52" t="s">
        <v>7</v>
      </c>
      <c r="C9" s="40"/>
      <c r="D9" s="52" t="s">
        <v>15</v>
      </c>
      <c r="E9" s="40"/>
      <c r="F9" s="52" t="s">
        <v>23</v>
      </c>
      <c r="G9" s="40"/>
      <c r="H9" s="52" t="s">
        <v>31</v>
      </c>
      <c r="I9" s="40"/>
      <c r="J9" s="52" t="s">
        <v>51</v>
      </c>
      <c r="K9" s="40"/>
      <c r="L9" s="52" t="s">
        <v>61</v>
      </c>
      <c r="M9" s="40"/>
      <c r="N9" s="53" t="s">
        <v>77</v>
      </c>
    </row>
  </sheetData>
  <mergeCells count="7">
    <mergeCell ref="M1:N1"/>
    <mergeCell ref="A1:B1"/>
    <mergeCell ref="C1:D1"/>
    <mergeCell ref="E1:F1"/>
    <mergeCell ref="G1:H1"/>
    <mergeCell ref="I1:J1"/>
    <mergeCell ref="K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7" zoomScaleNormal="100" workbookViewId="0">
      <selection activeCell="T22" sqref="T22"/>
    </sheetView>
  </sheetViews>
  <sheetFormatPr defaultRowHeight="15" x14ac:dyDescent="0.25"/>
  <cols>
    <col min="1" max="1" width="15.140625" customWidth="1"/>
    <col min="2" max="5" width="3.5703125" style="4" customWidth="1"/>
    <col min="6" max="7" width="3.5703125" style="5" customWidth="1"/>
    <col min="8" max="9" width="3.5703125" customWidth="1"/>
    <col min="10" max="10" width="7.140625" customWidth="1"/>
    <col min="11" max="14" width="3.5703125" customWidth="1"/>
    <col min="15" max="16" width="3.28515625" customWidth="1"/>
  </cols>
  <sheetData>
    <row r="1" spans="1:15" s="3" customFormat="1" x14ac:dyDescent="0.25">
      <c r="B1" s="14" t="s">
        <v>32</v>
      </c>
      <c r="C1" s="15" t="s">
        <v>66</v>
      </c>
      <c r="D1" s="16" t="s">
        <v>33</v>
      </c>
      <c r="E1" s="16" t="s">
        <v>66</v>
      </c>
      <c r="F1" s="17" t="s">
        <v>34</v>
      </c>
      <c r="G1" s="17" t="s">
        <v>66</v>
      </c>
      <c r="H1" s="18" t="s">
        <v>35</v>
      </c>
      <c r="I1" s="18"/>
      <c r="J1" s="19" t="s">
        <v>40</v>
      </c>
      <c r="K1" s="19"/>
      <c r="L1" s="20" t="s">
        <v>41</v>
      </c>
      <c r="M1" s="20"/>
      <c r="N1" s="21" t="s">
        <v>42</v>
      </c>
      <c r="O1" s="22"/>
    </row>
    <row r="2" spans="1:15" x14ac:dyDescent="0.25">
      <c r="B2" s="23">
        <f>'Elev-ark'!A2</f>
        <v>0</v>
      </c>
      <c r="C2" s="7">
        <v>1</v>
      </c>
      <c r="D2" s="8">
        <f>'Elev-ark'!C2</f>
        <v>0</v>
      </c>
      <c r="E2" s="8">
        <v>1</v>
      </c>
      <c r="F2" s="9">
        <f>'Elev-ark'!E2</f>
        <v>0</v>
      </c>
      <c r="G2" s="9">
        <v>1</v>
      </c>
      <c r="H2" s="10">
        <f>'Elev-ark'!G2</f>
        <v>0</v>
      </c>
      <c r="I2" s="10">
        <v>1</v>
      </c>
      <c r="J2" s="11">
        <f>'Elev-ark'!I2</f>
        <v>0</v>
      </c>
      <c r="K2" s="11">
        <v>1</v>
      </c>
      <c r="L2" s="12">
        <f>'Elev-ark'!K2</f>
        <v>0</v>
      </c>
      <c r="M2" s="12">
        <v>1</v>
      </c>
      <c r="N2" s="13">
        <f>'Elev-ark'!M2</f>
        <v>0</v>
      </c>
      <c r="O2" s="24">
        <v>1</v>
      </c>
    </row>
    <row r="3" spans="1:15" x14ac:dyDescent="0.25">
      <c r="B3" s="23">
        <f>'Elev-ark'!A3</f>
        <v>0</v>
      </c>
      <c r="C3" s="7">
        <v>2</v>
      </c>
      <c r="D3" s="8">
        <f>'Elev-ark'!C3</f>
        <v>0</v>
      </c>
      <c r="E3" s="8">
        <v>2</v>
      </c>
      <c r="F3" s="9">
        <f>'Elev-ark'!E3</f>
        <v>0</v>
      </c>
      <c r="G3" s="9">
        <v>2</v>
      </c>
      <c r="H3" s="10">
        <f>'Elev-ark'!G3</f>
        <v>0</v>
      </c>
      <c r="I3" s="10">
        <v>2</v>
      </c>
      <c r="J3" s="11">
        <f>'Elev-ark'!I3</f>
        <v>0</v>
      </c>
      <c r="K3" s="11">
        <v>2</v>
      </c>
      <c r="L3" s="12">
        <f>'Elev-ark'!K3</f>
        <v>0</v>
      </c>
      <c r="M3" s="12">
        <v>2</v>
      </c>
      <c r="N3" s="13">
        <f>'Elev-ark'!M3</f>
        <v>0</v>
      </c>
      <c r="O3" s="24">
        <v>2</v>
      </c>
    </row>
    <row r="4" spans="1:15" x14ac:dyDescent="0.25">
      <c r="B4" s="23">
        <f>'Elev-ark'!A4</f>
        <v>0</v>
      </c>
      <c r="C4" s="7">
        <v>3</v>
      </c>
      <c r="D4" s="8">
        <f>'Elev-ark'!C4</f>
        <v>0</v>
      </c>
      <c r="E4" s="8">
        <v>3</v>
      </c>
      <c r="F4" s="9">
        <f>'Elev-ark'!E4</f>
        <v>0</v>
      </c>
      <c r="G4" s="9">
        <v>3</v>
      </c>
      <c r="H4" s="10">
        <f>'Elev-ark'!G4</f>
        <v>0</v>
      </c>
      <c r="I4" s="10">
        <v>3</v>
      </c>
      <c r="J4" s="11">
        <f>'Elev-ark'!I4</f>
        <v>0</v>
      </c>
      <c r="K4" s="11">
        <v>3</v>
      </c>
      <c r="L4" s="12">
        <f>'Elev-ark'!K4</f>
        <v>0</v>
      </c>
      <c r="M4" s="12">
        <v>3</v>
      </c>
      <c r="N4" s="13">
        <f>'Elev-ark'!M4</f>
        <v>0</v>
      </c>
      <c r="O4" s="24">
        <v>3</v>
      </c>
    </row>
    <row r="5" spans="1:15" x14ac:dyDescent="0.25">
      <c r="B5" s="23">
        <f>'Elev-ark'!A5</f>
        <v>0</v>
      </c>
      <c r="C5" s="7">
        <v>4</v>
      </c>
      <c r="D5" s="8">
        <f>'Elev-ark'!C5</f>
        <v>0</v>
      </c>
      <c r="E5" s="8">
        <v>4</v>
      </c>
      <c r="F5" s="9">
        <f>'Elev-ark'!E5</f>
        <v>0</v>
      </c>
      <c r="G5" s="9">
        <v>4</v>
      </c>
      <c r="H5" s="10">
        <f>'Elev-ark'!G5</f>
        <v>0</v>
      </c>
      <c r="I5" s="10">
        <v>4</v>
      </c>
      <c r="J5" s="11">
        <f>'Elev-ark'!I5</f>
        <v>0</v>
      </c>
      <c r="K5" s="11">
        <v>4</v>
      </c>
      <c r="L5" s="12">
        <f>'Elev-ark'!K5</f>
        <v>0</v>
      </c>
      <c r="M5" s="12">
        <v>4</v>
      </c>
      <c r="N5" s="13">
        <f>'Elev-ark'!M5</f>
        <v>0</v>
      </c>
      <c r="O5" s="24">
        <v>4</v>
      </c>
    </row>
    <row r="6" spans="1:15" x14ac:dyDescent="0.25">
      <c r="B6" s="23">
        <f>'Elev-ark'!A6</f>
        <v>0</v>
      </c>
      <c r="C6" s="7">
        <v>5</v>
      </c>
      <c r="D6" s="8">
        <f>'Elev-ark'!C6</f>
        <v>0</v>
      </c>
      <c r="E6" s="8">
        <v>5</v>
      </c>
      <c r="F6" s="9">
        <f>'Elev-ark'!E6</f>
        <v>0</v>
      </c>
      <c r="G6" s="9">
        <v>5</v>
      </c>
      <c r="H6" s="10">
        <f>'Elev-ark'!G6</f>
        <v>0</v>
      </c>
      <c r="I6" s="10">
        <v>5</v>
      </c>
      <c r="J6" s="11">
        <f>'Elev-ark'!I6</f>
        <v>0</v>
      </c>
      <c r="K6" s="11">
        <v>5</v>
      </c>
      <c r="L6" s="12">
        <f>'Elev-ark'!K6</f>
        <v>0</v>
      </c>
      <c r="M6" s="12">
        <v>5</v>
      </c>
      <c r="N6" s="13">
        <f>'Elev-ark'!M6</f>
        <v>0</v>
      </c>
      <c r="O6" s="24">
        <v>5</v>
      </c>
    </row>
    <row r="7" spans="1:15" x14ac:dyDescent="0.25">
      <c r="B7" s="23">
        <f>'Elev-ark'!A7</f>
        <v>0</v>
      </c>
      <c r="C7" s="7">
        <v>6</v>
      </c>
      <c r="D7" s="8">
        <f>'Elev-ark'!C7</f>
        <v>0</v>
      </c>
      <c r="E7" s="8">
        <v>6</v>
      </c>
      <c r="F7" s="9">
        <f>'Elev-ark'!E7</f>
        <v>0</v>
      </c>
      <c r="G7" s="9">
        <v>6</v>
      </c>
      <c r="H7" s="10">
        <f>'Elev-ark'!G7</f>
        <v>0</v>
      </c>
      <c r="I7" s="10">
        <v>6</v>
      </c>
      <c r="J7" s="11">
        <f>'Elev-ark'!I7</f>
        <v>0</v>
      </c>
      <c r="K7" s="11">
        <v>6</v>
      </c>
      <c r="L7" s="12">
        <f>'Elev-ark'!K7</f>
        <v>0</v>
      </c>
      <c r="M7" s="12">
        <v>6</v>
      </c>
      <c r="N7" s="13">
        <f>'Elev-ark'!M7</f>
        <v>0</v>
      </c>
      <c r="O7" s="24">
        <v>6</v>
      </c>
    </row>
    <row r="8" spans="1:15" x14ac:dyDescent="0.25">
      <c r="B8" s="23">
        <f>'Elev-ark'!A8</f>
        <v>0</v>
      </c>
      <c r="C8" s="7">
        <v>7</v>
      </c>
      <c r="D8" s="8">
        <f>'Elev-ark'!C8</f>
        <v>0</v>
      </c>
      <c r="E8" s="8">
        <v>7</v>
      </c>
      <c r="F8" s="9">
        <f>'Elev-ark'!E8</f>
        <v>0</v>
      </c>
      <c r="G8" s="9">
        <v>7</v>
      </c>
      <c r="H8" s="10">
        <f>'Elev-ark'!G8</f>
        <v>0</v>
      </c>
      <c r="I8" s="10">
        <v>7</v>
      </c>
      <c r="J8" s="11">
        <f>'Elev-ark'!I8</f>
        <v>0</v>
      </c>
      <c r="K8" s="11">
        <v>7</v>
      </c>
      <c r="L8" s="12">
        <f>'Elev-ark'!K8</f>
        <v>0</v>
      </c>
      <c r="M8" s="12">
        <v>7</v>
      </c>
      <c r="N8" s="13">
        <f>'Elev-ark'!M8</f>
        <v>0</v>
      </c>
      <c r="O8" s="24">
        <v>7</v>
      </c>
    </row>
    <row r="9" spans="1:15" ht="15.75" thickBot="1" x14ac:dyDescent="0.3">
      <c r="B9" s="29">
        <f>'Elev-ark'!A9</f>
        <v>0</v>
      </c>
      <c r="C9" s="30">
        <v>8</v>
      </c>
      <c r="D9" s="31">
        <f>'Elev-ark'!C9</f>
        <v>0</v>
      </c>
      <c r="E9" s="31">
        <v>8</v>
      </c>
      <c r="F9" s="32">
        <f>'Elev-ark'!E9</f>
        <v>0</v>
      </c>
      <c r="G9" s="32">
        <v>8</v>
      </c>
      <c r="H9" s="33">
        <f>'Elev-ark'!G9</f>
        <v>0</v>
      </c>
      <c r="I9" s="33">
        <v>8</v>
      </c>
      <c r="J9" s="34">
        <f>'Elev-ark'!I9</f>
        <v>0</v>
      </c>
      <c r="K9" s="25">
        <v>8</v>
      </c>
      <c r="L9" s="26">
        <f>'Elev-ark'!K9</f>
        <v>0</v>
      </c>
      <c r="M9" s="26">
        <v>8</v>
      </c>
      <c r="N9" s="27">
        <f>'Elev-ark'!M9</f>
        <v>0</v>
      </c>
      <c r="O9" s="28">
        <v>8</v>
      </c>
    </row>
    <row r="10" spans="1:15" ht="15.75" x14ac:dyDescent="0.25">
      <c r="A10" s="35" t="s">
        <v>71</v>
      </c>
      <c r="B10" s="36">
        <f>B4</f>
        <v>0</v>
      </c>
      <c r="C10" s="36">
        <f>D2</f>
        <v>0</v>
      </c>
      <c r="D10" s="36">
        <f>F8</f>
        <v>0</v>
      </c>
      <c r="E10" s="43">
        <f>H3</f>
        <v>0</v>
      </c>
      <c r="F10" s="36">
        <f>J7</f>
        <v>0</v>
      </c>
      <c r="G10" s="43">
        <f>L7</f>
        <v>0</v>
      </c>
      <c r="H10" s="57">
        <f>N6</f>
        <v>0</v>
      </c>
      <c r="I10" s="58">
        <f>SUM(B10:H10)</f>
        <v>0</v>
      </c>
      <c r="J10" s="59" t="e">
        <f>(I10/I$18)*100</f>
        <v>#DIV/0!</v>
      </c>
      <c r="K10" s="41"/>
      <c r="L10" s="41"/>
      <c r="M10" s="41"/>
      <c r="N10" s="41"/>
      <c r="O10" s="41"/>
    </row>
    <row r="11" spans="1:15" ht="15.75" x14ac:dyDescent="0.25">
      <c r="A11" s="37" t="s">
        <v>68</v>
      </c>
      <c r="B11" s="1">
        <f>B8</f>
        <v>0</v>
      </c>
      <c r="C11" s="42">
        <f>D7</f>
        <v>0</v>
      </c>
      <c r="D11" s="1">
        <f>F5</f>
        <v>0</v>
      </c>
      <c r="E11" s="42">
        <f>H4</f>
        <v>0</v>
      </c>
      <c r="F11" s="1">
        <f>J6</f>
        <v>0</v>
      </c>
      <c r="G11" s="42">
        <f>L5</f>
        <v>0</v>
      </c>
      <c r="H11" s="46">
        <f>N8</f>
        <v>0</v>
      </c>
      <c r="I11" s="60">
        <f t="shared" ref="I11:I17" si="0">SUM(B11:H11)</f>
        <v>0</v>
      </c>
      <c r="J11" s="61" t="e">
        <f t="shared" ref="J11:J17" si="1">(I11/I$18)*100</f>
        <v>#DIV/0!</v>
      </c>
      <c r="K11" s="41"/>
      <c r="L11" s="41"/>
      <c r="M11" s="41"/>
      <c r="N11" s="41"/>
      <c r="O11" s="41"/>
    </row>
    <row r="12" spans="1:15" x14ac:dyDescent="0.25">
      <c r="A12" s="38" t="s">
        <v>67</v>
      </c>
      <c r="B12" s="1">
        <f>B5</f>
        <v>0</v>
      </c>
      <c r="C12" s="42">
        <f>D6</f>
        <v>0</v>
      </c>
      <c r="D12" s="1">
        <f>F7</f>
        <v>0</v>
      </c>
      <c r="E12" s="42">
        <f>H7</f>
        <v>0</v>
      </c>
      <c r="F12" s="1">
        <f>J2</f>
        <v>0</v>
      </c>
      <c r="G12" s="42">
        <f>L6</f>
        <v>0</v>
      </c>
      <c r="H12" s="46">
        <f>N7</f>
        <v>0</v>
      </c>
      <c r="I12" s="60">
        <f t="shared" si="0"/>
        <v>0</v>
      </c>
      <c r="J12" s="61" t="e">
        <f t="shared" si="1"/>
        <v>#DIV/0!</v>
      </c>
      <c r="K12" s="41"/>
      <c r="L12" s="41"/>
      <c r="M12" s="41"/>
      <c r="N12" s="41"/>
      <c r="O12" s="41"/>
    </row>
    <row r="13" spans="1:15" ht="15.75" x14ac:dyDescent="0.25">
      <c r="A13" s="37" t="s">
        <v>78</v>
      </c>
      <c r="B13" s="1">
        <f>B7</f>
        <v>0</v>
      </c>
      <c r="C13" s="42">
        <f>D9</f>
        <v>0</v>
      </c>
      <c r="D13" s="1">
        <f>F3</f>
        <v>0</v>
      </c>
      <c r="E13" s="42">
        <f>H5</f>
        <v>0</v>
      </c>
      <c r="F13" s="1">
        <f>J8</f>
        <v>0</v>
      </c>
      <c r="G13" s="42">
        <f>L2</f>
        <v>0</v>
      </c>
      <c r="H13" s="46">
        <f>N4</f>
        <v>0</v>
      </c>
      <c r="I13" s="60">
        <f t="shared" si="0"/>
        <v>0</v>
      </c>
      <c r="J13" s="61" t="e">
        <f t="shared" si="1"/>
        <v>#DIV/0!</v>
      </c>
      <c r="K13" s="41"/>
      <c r="L13" s="41"/>
      <c r="M13" s="41"/>
      <c r="N13" s="41"/>
      <c r="O13" s="41"/>
    </row>
    <row r="14" spans="1:15" ht="15.75" x14ac:dyDescent="0.25">
      <c r="A14" s="37" t="s">
        <v>70</v>
      </c>
      <c r="B14" s="1">
        <f>B6</f>
        <v>0</v>
      </c>
      <c r="C14" s="42">
        <f>D5</f>
        <v>0</v>
      </c>
      <c r="D14" s="1">
        <f>F4</f>
        <v>0</v>
      </c>
      <c r="E14" s="42">
        <f>H6</f>
        <v>0</v>
      </c>
      <c r="F14" s="1">
        <f>J4</f>
        <v>0</v>
      </c>
      <c r="G14" s="42">
        <f>L4</f>
        <v>0</v>
      </c>
      <c r="H14" s="46">
        <f>N3</f>
        <v>0</v>
      </c>
      <c r="I14" s="60">
        <f t="shared" si="0"/>
        <v>0</v>
      </c>
      <c r="J14" s="61" t="e">
        <f t="shared" si="1"/>
        <v>#DIV/0!</v>
      </c>
      <c r="K14" s="41"/>
      <c r="L14" s="41"/>
      <c r="M14" s="41"/>
      <c r="N14" s="41"/>
      <c r="O14" s="41"/>
    </row>
    <row r="15" spans="1:15" ht="15.75" x14ac:dyDescent="0.25">
      <c r="A15" s="37" t="s">
        <v>72</v>
      </c>
      <c r="B15" s="1">
        <f>B2</f>
        <v>0</v>
      </c>
      <c r="C15" s="42">
        <f>D8</f>
        <v>0</v>
      </c>
      <c r="D15" s="1">
        <f>F6</f>
        <v>0</v>
      </c>
      <c r="E15" s="42">
        <f>H2</f>
        <v>0</v>
      </c>
      <c r="F15" s="1">
        <f>J5</f>
        <v>0</v>
      </c>
      <c r="G15" s="42">
        <f>L9</f>
        <v>0</v>
      </c>
      <c r="H15" s="46">
        <f>N2</f>
        <v>0</v>
      </c>
      <c r="I15" s="60">
        <f t="shared" si="0"/>
        <v>0</v>
      </c>
      <c r="J15" s="61" t="e">
        <f t="shared" si="1"/>
        <v>#DIV/0!</v>
      </c>
      <c r="K15" s="41"/>
      <c r="L15" s="41"/>
      <c r="M15" s="41"/>
      <c r="N15" s="41"/>
      <c r="O15" s="41"/>
    </row>
    <row r="16" spans="1:15" ht="15.75" x14ac:dyDescent="0.25">
      <c r="A16" s="37" t="s">
        <v>73</v>
      </c>
      <c r="B16" s="1">
        <f>B9</f>
        <v>0</v>
      </c>
      <c r="C16" s="42">
        <f>D4</f>
        <v>0</v>
      </c>
      <c r="D16" s="1">
        <f>F9</f>
        <v>0</v>
      </c>
      <c r="E16" s="42">
        <f>H9</f>
        <v>0</v>
      </c>
      <c r="F16" s="1">
        <f>J3</f>
        <v>0</v>
      </c>
      <c r="G16" s="42">
        <f>L8</f>
        <v>0</v>
      </c>
      <c r="H16" s="46">
        <f>N9</f>
        <v>0</v>
      </c>
      <c r="I16" s="60">
        <f t="shared" si="0"/>
        <v>0</v>
      </c>
      <c r="J16" s="61" t="e">
        <f t="shared" si="1"/>
        <v>#DIV/0!</v>
      </c>
      <c r="K16" s="41"/>
      <c r="L16" s="41"/>
      <c r="M16" s="41"/>
      <c r="N16" s="41"/>
      <c r="O16" s="41"/>
    </row>
    <row r="17" spans="1:16" ht="16.5" thickBot="1" x14ac:dyDescent="0.3">
      <c r="A17" s="39" t="s">
        <v>69</v>
      </c>
      <c r="B17" s="40">
        <f>B3</f>
        <v>0</v>
      </c>
      <c r="C17" s="44">
        <f>D3</f>
        <v>0</v>
      </c>
      <c r="D17" s="40">
        <f>F2</f>
        <v>0</v>
      </c>
      <c r="E17" s="44">
        <f>H8</f>
        <v>0</v>
      </c>
      <c r="F17" s="40">
        <f>J9</f>
        <v>0</v>
      </c>
      <c r="G17" s="44">
        <f>L3</f>
        <v>0</v>
      </c>
      <c r="H17" s="45">
        <f>N5</f>
        <v>0</v>
      </c>
      <c r="I17" s="60">
        <f t="shared" si="0"/>
        <v>0</v>
      </c>
      <c r="J17" s="61" t="e">
        <f t="shared" si="1"/>
        <v>#DIV/0!</v>
      </c>
      <c r="K17" s="41"/>
      <c r="L17" s="41"/>
      <c r="M17" s="41"/>
      <c r="N17" s="41"/>
      <c r="O17" s="41"/>
      <c r="P17" s="47"/>
    </row>
    <row r="18" spans="1:16" ht="16.5" thickBot="1" x14ac:dyDescent="0.3">
      <c r="A18" s="54"/>
      <c r="B18" s="41"/>
      <c r="C18" s="41"/>
      <c r="D18" s="41"/>
      <c r="E18" s="41"/>
      <c r="F18" s="55"/>
      <c r="G18" s="55"/>
      <c r="H18" s="47"/>
      <c r="I18" s="62">
        <f>SUM(I10:I17)</f>
        <v>0</v>
      </c>
      <c r="J18" s="63" t="e">
        <f>SUM(J2:J17)</f>
        <v>#DIV/0!</v>
      </c>
      <c r="K18" s="47"/>
      <c r="L18" s="47"/>
      <c r="M18" s="47"/>
      <c r="N18" s="47"/>
      <c r="O18" s="47"/>
      <c r="P18" s="47"/>
    </row>
    <row r="19" spans="1:16" ht="15.75" x14ac:dyDescent="0.25">
      <c r="A19" s="54"/>
      <c r="B19" s="41"/>
      <c r="C19" s="41"/>
      <c r="D19" s="41"/>
      <c r="E19" s="41"/>
      <c r="F19" s="55"/>
      <c r="G19" s="55"/>
      <c r="H19" s="47"/>
      <c r="I19" s="47"/>
      <c r="J19" s="47"/>
      <c r="K19" s="47"/>
      <c r="L19" s="47"/>
      <c r="M19" s="47"/>
      <c r="N19" s="47"/>
      <c r="O19" s="47"/>
      <c r="P19" s="47"/>
    </row>
    <row r="20" spans="1:16" x14ac:dyDescent="0.25">
      <c r="A20" s="56"/>
      <c r="B20" s="41"/>
      <c r="C20" s="41"/>
      <c r="D20" s="41"/>
      <c r="E20" s="41"/>
      <c r="F20" s="55"/>
      <c r="G20" s="55"/>
      <c r="H20" s="47"/>
      <c r="I20" s="47"/>
      <c r="J20" s="47"/>
      <c r="K20" s="47"/>
      <c r="L20" s="47"/>
      <c r="M20" s="47"/>
      <c r="N20" s="47"/>
      <c r="O20" s="47"/>
      <c r="P20" s="47"/>
    </row>
    <row r="21" spans="1:16" ht="15.75" x14ac:dyDescent="0.25">
      <c r="A21" s="54"/>
      <c r="B21" s="41"/>
      <c r="C21" s="41"/>
      <c r="D21" s="41"/>
      <c r="E21" s="41"/>
      <c r="F21" s="55"/>
      <c r="G21" s="55"/>
      <c r="H21" s="47"/>
      <c r="I21" s="47"/>
      <c r="J21" s="47"/>
      <c r="K21" s="47"/>
      <c r="L21" s="47"/>
      <c r="M21" s="47"/>
      <c r="N21" s="47"/>
      <c r="O21" s="47"/>
      <c r="P21" s="47"/>
    </row>
    <row r="22" spans="1:16" ht="15.75" x14ac:dyDescent="0.25">
      <c r="A22" s="54"/>
      <c r="B22" s="41"/>
      <c r="C22" s="41"/>
      <c r="D22" s="41"/>
      <c r="E22" s="41"/>
      <c r="F22" s="55"/>
      <c r="G22" s="55"/>
      <c r="H22" s="47"/>
      <c r="I22" s="47"/>
      <c r="J22" s="47"/>
      <c r="K22" s="47"/>
      <c r="L22" s="47"/>
      <c r="M22" s="47"/>
      <c r="N22" s="47"/>
      <c r="O22" s="47"/>
      <c r="P22" s="47"/>
    </row>
    <row r="23" spans="1:16" ht="15.75" x14ac:dyDescent="0.25">
      <c r="A23" s="54"/>
      <c r="B23" s="41"/>
      <c r="C23" s="41"/>
      <c r="D23" s="41"/>
      <c r="E23" s="41"/>
      <c r="F23" s="55"/>
      <c r="G23" s="55"/>
      <c r="H23" s="47"/>
      <c r="I23" s="47"/>
      <c r="J23" s="47"/>
      <c r="K23" s="47"/>
      <c r="L23" s="47"/>
      <c r="M23" s="47"/>
      <c r="N23" s="47"/>
      <c r="O23" s="47"/>
      <c r="P23" s="47"/>
    </row>
    <row r="24" spans="1:16" ht="15.75" x14ac:dyDescent="0.25">
      <c r="A24" s="54"/>
      <c r="B24" s="41"/>
      <c r="C24" s="41"/>
      <c r="D24" s="41"/>
      <c r="E24" s="41"/>
      <c r="F24" s="55"/>
      <c r="G24" s="55"/>
      <c r="H24" s="47"/>
      <c r="I24" s="47"/>
      <c r="J24" s="47"/>
      <c r="K24" s="47"/>
      <c r="L24" s="47"/>
      <c r="M24" s="47"/>
      <c r="N24" s="47"/>
      <c r="O24" s="47"/>
      <c r="P24" s="47"/>
    </row>
    <row r="25" spans="1:16" ht="15.75" x14ac:dyDescent="0.25">
      <c r="A25" s="54"/>
      <c r="B25" s="41"/>
      <c r="C25" s="41"/>
      <c r="D25" s="41"/>
      <c r="E25" s="41"/>
      <c r="F25" s="55"/>
      <c r="G25" s="55"/>
      <c r="H25" s="47"/>
      <c r="I25" s="47"/>
      <c r="J25" s="47"/>
      <c r="K25" s="47"/>
      <c r="L25" s="47"/>
      <c r="M25" s="47"/>
      <c r="N25" s="47"/>
      <c r="O25" s="47"/>
      <c r="P25" s="47"/>
    </row>
    <row r="26" spans="1:16" x14ac:dyDescent="0.25">
      <c r="A26" s="47"/>
      <c r="B26" s="41"/>
      <c r="C26" s="41"/>
      <c r="D26" s="41"/>
      <c r="E26" s="41"/>
      <c r="F26" s="55"/>
      <c r="G26" s="55"/>
      <c r="H26" s="47"/>
      <c r="I26" s="47"/>
      <c r="J26" s="47"/>
      <c r="K26" s="47"/>
      <c r="L26" s="47"/>
      <c r="M26" s="47"/>
      <c r="N26" s="47"/>
      <c r="O26" s="47"/>
      <c r="P26" s="47"/>
    </row>
  </sheetData>
  <sheetProtection password="DCF1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0"/>
  <sheetViews>
    <sheetView tabSelected="1" workbookViewId="0">
      <selection activeCell="F11" sqref="F11"/>
    </sheetView>
  </sheetViews>
  <sheetFormatPr defaultRowHeight="15" x14ac:dyDescent="0.25"/>
  <cols>
    <col min="1" max="1" width="14" customWidth="1"/>
    <col min="3" max="3" width="37.85546875" customWidth="1"/>
    <col min="4" max="4" width="13.42578125" style="67" customWidth="1"/>
    <col min="5" max="5" width="3.85546875" style="66" customWidth="1"/>
    <col min="6" max="6" width="47.5703125" customWidth="1"/>
    <col min="7" max="7" width="46.85546875" customWidth="1"/>
  </cols>
  <sheetData>
    <row r="1" spans="3:7" x14ac:dyDescent="0.25">
      <c r="F1" s="6" t="s">
        <v>83</v>
      </c>
      <c r="G1" s="6" t="s">
        <v>84</v>
      </c>
    </row>
    <row r="2" spans="3:7" ht="30" x14ac:dyDescent="0.25">
      <c r="D2" s="67" t="s">
        <v>67</v>
      </c>
      <c r="E2" s="66" t="e">
        <f>Beregning!J12</f>
        <v>#DIV/0!</v>
      </c>
      <c r="F2" s="64" t="s">
        <v>79</v>
      </c>
      <c r="G2" s="64" t="s">
        <v>80</v>
      </c>
    </row>
    <row r="3" spans="3:7" ht="30" x14ac:dyDescent="0.25">
      <c r="D3" s="67" t="s">
        <v>78</v>
      </c>
      <c r="E3" s="66" t="e">
        <f>Beregning!J13</f>
        <v>#DIV/0!</v>
      </c>
      <c r="F3" s="64" t="s">
        <v>81</v>
      </c>
      <c r="G3" s="64" t="s">
        <v>82</v>
      </c>
    </row>
    <row r="4" spans="3:7" ht="45" x14ac:dyDescent="0.25">
      <c r="D4" s="67" t="str">
        <f>Beregning!A11</f>
        <v>Koordinator</v>
      </c>
      <c r="E4" s="66" t="e">
        <f>Beregning!J11</f>
        <v>#DIV/0!</v>
      </c>
      <c r="F4" s="64" t="s">
        <v>85</v>
      </c>
      <c r="G4" s="64" t="s">
        <v>86</v>
      </c>
    </row>
    <row r="5" spans="3:7" ht="30" x14ac:dyDescent="0.25">
      <c r="D5" s="67" t="str">
        <f>Beregning!A10</f>
        <v>Opstarter</v>
      </c>
      <c r="E5" s="66" t="e">
        <f>Beregning!J10</f>
        <v>#DIV/0!</v>
      </c>
      <c r="F5" s="64" t="s">
        <v>87</v>
      </c>
      <c r="G5" s="64" t="s">
        <v>88</v>
      </c>
    </row>
    <row r="6" spans="3:7" ht="45" x14ac:dyDescent="0.25">
      <c r="C6" s="68">
        <v>0</v>
      </c>
      <c r="D6" s="67" t="str">
        <f>Beregning!A14</f>
        <v>Analysator</v>
      </c>
      <c r="E6" s="66" t="e">
        <f>Beregning!J14</f>
        <v>#DIV/0!</v>
      </c>
      <c r="F6" s="64" t="s">
        <v>89</v>
      </c>
      <c r="G6" s="64" t="s">
        <v>90</v>
      </c>
    </row>
    <row r="7" spans="3:7" ht="45" x14ac:dyDescent="0.25">
      <c r="C7" s="68" t="e">
        <f>(LARGE(E2:E9,1))/3</f>
        <v>#DIV/0!</v>
      </c>
      <c r="D7" s="67" t="str">
        <f>Beregning!A16</f>
        <v>Formidler</v>
      </c>
      <c r="E7" s="66" t="e">
        <f>Beregning!J16</f>
        <v>#DIV/0!</v>
      </c>
      <c r="F7" s="64" t="s">
        <v>91</v>
      </c>
      <c r="G7" s="64" t="s">
        <v>92</v>
      </c>
    </row>
    <row r="8" spans="3:7" ht="30" x14ac:dyDescent="0.25">
      <c r="C8" s="68" t="e">
        <f>C7*2</f>
        <v>#DIV/0!</v>
      </c>
      <c r="D8" s="67" t="str">
        <f>Beregning!A15</f>
        <v>Organisator</v>
      </c>
      <c r="E8" s="66" t="e">
        <f>Beregning!J15</f>
        <v>#DIV/0!</v>
      </c>
      <c r="F8" s="64" t="s">
        <v>93</v>
      </c>
      <c r="G8" s="64" t="s">
        <v>94</v>
      </c>
    </row>
    <row r="9" spans="3:7" ht="45" x14ac:dyDescent="0.25">
      <c r="C9" s="68" t="e">
        <f>3*C7</f>
        <v>#DIV/0!</v>
      </c>
      <c r="D9" s="67" t="str">
        <f>Beregning!A17</f>
        <v>Afslutter</v>
      </c>
      <c r="E9" s="66" t="e">
        <f>Beregning!J17</f>
        <v>#DIV/0!</v>
      </c>
      <c r="F9" s="64" t="s">
        <v>95</v>
      </c>
      <c r="G9" s="64" t="s">
        <v>96</v>
      </c>
    </row>
    <row r="10" spans="3:7" x14ac:dyDescent="0.25">
      <c r="C10" s="65"/>
    </row>
  </sheetData>
  <sheetProtection password="DCF1" sheet="1" objects="1" scenarios="1"/>
  <conditionalFormatting sqref="E2:E9">
    <cfRule type="cellIs" dxfId="2" priority="4" operator="between">
      <formula>$C$8</formula>
      <formula>$C$9</formula>
    </cfRule>
    <cfRule type="cellIs" dxfId="1" priority="5" operator="between">
      <formula>$C$7</formula>
      <formula>$C$8</formula>
    </cfRule>
    <cfRule type="cellIs" dxfId="0" priority="6" operator="between">
      <formula>$C$6</formula>
      <formula>$C$7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Elev-ark</vt:lpstr>
      <vt:lpstr>Beregning</vt:lpstr>
      <vt:lpstr>Rapport </vt:lpstr>
    </vt:vector>
  </TitlesOfParts>
  <Company>Syddansk Erhvervsskole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otgsde</dc:creator>
  <cp:lastModifiedBy>Steen Heide</cp:lastModifiedBy>
  <dcterms:created xsi:type="dcterms:W3CDTF">2014-07-02T18:52:41Z</dcterms:created>
  <dcterms:modified xsi:type="dcterms:W3CDTF">2014-08-19T12:41:55Z</dcterms:modified>
</cp:coreProperties>
</file>